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<sst xmlns="http://schemas.openxmlformats.org/spreadsheetml/2006/main" count="68" uniqueCount="68">
  <si>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показателей</t>
  </si>
  <si>
    <t>Налог на доходы физических лиц</t>
  </si>
  <si>
    <t>Налоги на совокупный доход</t>
  </si>
  <si>
    <t>105 02000 02 0000 110</t>
  </si>
  <si>
    <t>Единый налог на вмененный доход для определенных видов деятельности</t>
  </si>
  <si>
    <t>105 03000 01 0000 110</t>
  </si>
  <si>
    <t>Единый сельхозналог</t>
  </si>
  <si>
    <t xml:space="preserve">Государственная пошлина </t>
  </si>
  <si>
    <t>Задолженность  и перерасчеты по отмененным налогам, сборам и иным обязательным платежам</t>
  </si>
  <si>
    <t>Доходы от использования имущества, наход. в государственной и муниципальной собственности</t>
  </si>
  <si>
    <t>111 05010 00 0000 120</t>
  </si>
  <si>
    <t>Арендная плата за земли</t>
  </si>
  <si>
    <t>111 05030 00 0000 120</t>
  </si>
  <si>
    <t xml:space="preserve">Доходы от сдачи в аренду имущества, находящегося в оперативном управлении </t>
  </si>
  <si>
    <t>112 01000 01 0000 120</t>
  </si>
  <si>
    <t>Плата за негативное воздействие на окруж.сред.</t>
  </si>
  <si>
    <t>Доходы от предпринимательской деятельности</t>
  </si>
  <si>
    <t>Доходы от реализации имущества</t>
  </si>
  <si>
    <t>Доходы от продажи земельных участков, гос.собственность на которые не разграничена и которые расположены в границах поселений</t>
  </si>
  <si>
    <t>114 02000 00 0000 410</t>
  </si>
  <si>
    <t>Штрафы, санкции, возмещение ущерба</t>
  </si>
  <si>
    <t>Прочие неналоговые доходы</t>
  </si>
  <si>
    <t>Итого налоговых и неналоговых доходов:</t>
  </si>
  <si>
    <t>200 00000 00 0000 000</t>
  </si>
  <si>
    <t>Безвозмездные поступления</t>
  </si>
  <si>
    <t>ВСЕГО ДОХОДОВ:</t>
  </si>
  <si>
    <t>103 00000 00 0000 110</t>
  </si>
  <si>
    <t>Акцизы на нефтепродукты</t>
  </si>
  <si>
    <t>111 07015 05 0000 120</t>
  </si>
  <si>
    <t>Субсидии</t>
  </si>
  <si>
    <t>Прочие безвозмездные поступления</t>
  </si>
  <si>
    <r>
      <t xml:space="preserve">Исполнение </t>
    </r>
    <r>
      <rPr>
        <b/>
        <i/>
        <sz val="9"/>
        <rFont val="Times New Roman"/>
        <family val="1"/>
      </rPr>
      <t>(в % 3 к 4)</t>
    </r>
  </si>
  <si>
    <r>
      <t xml:space="preserve">Отклонение           </t>
    </r>
    <r>
      <rPr>
        <b/>
        <i/>
        <sz val="9"/>
        <rFont val="Times New Roman"/>
        <family val="1"/>
      </rPr>
      <t>(+/-, 3 к 4)</t>
    </r>
  </si>
  <si>
    <t>101 02000 00 0000 110</t>
  </si>
  <si>
    <t>105 00000 00 0000 110</t>
  </si>
  <si>
    <t>106 00000 00 0000 110</t>
  </si>
  <si>
    <t>Налоги на имущество</t>
  </si>
  <si>
    <t>106 01000 00 0000 110</t>
  </si>
  <si>
    <t>Налог на имущество физ. лиц</t>
  </si>
  <si>
    <t>106 06033 00 0000 110</t>
  </si>
  <si>
    <t>Земельный налог с организаций</t>
  </si>
  <si>
    <t>106 06043 00 0000 110</t>
  </si>
  <si>
    <t>Земельный налог с физ.лиц</t>
  </si>
  <si>
    <t>108 00000 00 0000 110</t>
  </si>
  <si>
    <t>109 00000 00 0000 110</t>
  </si>
  <si>
    <t>111 00000 00 0000 120</t>
  </si>
  <si>
    <t>Доходы от перечисления части прибыли, остающейся после уплаты налогов от мупов</t>
  </si>
  <si>
    <t>113 00000 00 0000 130</t>
  </si>
  <si>
    <t>114 00000 00 0000 000</t>
  </si>
  <si>
    <t>114 06000 00 0000 430</t>
  </si>
  <si>
    <t>Доходы от продажи имущества</t>
  </si>
  <si>
    <t>116 00000 00 0000 140</t>
  </si>
  <si>
    <t>117 05000 00 0000 180</t>
  </si>
  <si>
    <t>Дотации  от других бюджетов</t>
  </si>
  <si>
    <t>Субвенции</t>
  </si>
  <si>
    <t>Межбюджетные трансферты</t>
  </si>
  <si>
    <t>207 05000 00 0000 180</t>
  </si>
  <si>
    <t>Оценка ожидаемого исполнения</t>
  </si>
  <si>
    <t>Код бюджетной классификации</t>
  </si>
  <si>
    <t>105 04020 02 0000 110</t>
  </si>
  <si>
    <t>Налог, взимаемый в связи с применением патентной системы налогообложения</t>
  </si>
  <si>
    <t>202 10000 00 0000 150</t>
  </si>
  <si>
    <t>202 20000 00 0000 150</t>
  </si>
  <si>
    <t>202 30000 00 0000 150</t>
  </si>
  <si>
    <t>202 40000 00 0000 150</t>
  </si>
  <si>
    <t xml:space="preserve"> План  на 2020 г.</t>
  </si>
  <si>
    <t xml:space="preserve">    ( тыс. рублей)</t>
  </si>
  <si>
    <t>Оценка ожидаемого исполнения консолидированного бюджета           Борисовского района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</si>
</sst>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right" wrapText="1"/>
    </xf>
    <xf numFmtId="1" fontId="10" fillId="0" borderId="16" xfId="0" applyNumberFormat="1" applyFont="1" applyFill="1" applyBorder="1" applyAlignment="1">
      <alignment/>
    </xf>
    <xf numFmtId="172" fontId="10" fillId="0" borderId="16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right"/>
    </xf>
    <xf numFmtId="1" fontId="10" fillId="0" borderId="2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wrapText="1"/>
    </xf>
    <xf numFmtId="1" fontId="6" fillId="0" borderId="16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/>
    </xf>
    <xf numFmtId="172" fontId="6" fillId="0" borderId="15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right" wrapText="1"/>
    </xf>
    <xf numFmtId="172" fontId="10" fillId="0" borderId="20" xfId="0" applyNumberFormat="1" applyFont="1" applyFill="1" applyBorder="1" applyAlignment="1">
      <alignment/>
    </xf>
    <xf numFmtId="1" fontId="10" fillId="0" borderId="22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1" fontId="6" fillId="0" borderId="24" xfId="0" applyNumberFormat="1" applyFont="1" applyFill="1" applyBorder="1" applyAlignment="1" applyProtection="1">
      <alignment horizontal="right"/>
      <protection hidden="1"/>
    </xf>
    <xf numFmtId="172" fontId="6" fillId="0" borderId="24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/>
    </xf>
    <xf numFmtId="172" fontId="6" fillId="0" borderId="20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5" fillId="0" borderId="25" xfId="0" applyFont="1" applyFill="1" applyBorder="1" applyAlignment="1">
      <alignment horizontal="left" wrapText="1"/>
    </xf>
    <xf numFmtId="1" fontId="10" fillId="0" borderId="16" xfId="0" applyNumberFormat="1" applyFont="1" applyFill="1" applyBorder="1" applyAlignment="1">
      <alignment horizontal="right"/>
    </xf>
    <xf numFmtId="2" fontId="5" fillId="0" borderId="26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0.75390625" style="1" customWidth="1"/>
    <col min="2" max="2" width="39.75390625" style="1" customWidth="1"/>
    <col min="3" max="3" width="9.875" style="1" customWidth="1"/>
    <col min="4" max="4" width="10.125" style="1" customWidth="1"/>
    <col min="5" max="5" width="8.00390625" style="1" customWidth="1"/>
    <col min="6" max="6" width="8.875" style="1" customWidth="1"/>
    <col min="7" max="16384" width="9.125" style="1" customWidth="1"/>
  </cols>
  <sheetData>
    <row r="1" spans="1:6" ht="13.5" customHeight="1">
      <c r="A1" s="67"/>
      <c r="B1" s="67"/>
      <c r="C1" s="67"/>
      <c r="D1" s="67"/>
      <c r="E1" s="67"/>
      <c r="F1" s="67"/>
    </row>
    <row r="2" spans="1:6" ht="41.25" customHeight="1">
      <c r="A2" s="68" t="s">
        <v>67</v>
      </c>
      <c r="B2" s="68"/>
      <c r="C2" s="68"/>
      <c r="D2" s="68"/>
      <c r="E2" s="68"/>
      <c r="F2" s="68"/>
    </row>
    <row r="3" spans="1:6" ht="12.75" customHeight="1">
      <c r="A3" s="3"/>
      <c r="B3" s="3"/>
      <c r="C3" s="3"/>
      <c r="D3" s="3"/>
      <c r="E3" s="3"/>
      <c r="F3" s="3"/>
    </row>
    <row r="4" spans="1:6" ht="16.5" thickBot="1">
      <c r="A4" s="4"/>
      <c r="B4" s="5"/>
      <c r="C4" s="5"/>
      <c r="D4" s="5"/>
      <c r="E4" s="6" t="s">
        <v>66</v>
      </c>
      <c r="F4" s="6"/>
    </row>
    <row r="5" spans="1:6" ht="12.75">
      <c r="A5" s="72" t="s">
        <v>58</v>
      </c>
      <c r="B5" s="75" t="s">
        <v>0</v>
      </c>
      <c r="C5" s="69" t="s">
        <v>65</v>
      </c>
      <c r="D5" s="69" t="s">
        <v>57</v>
      </c>
      <c r="E5" s="69" t="s">
        <v>31</v>
      </c>
      <c r="F5" s="69" t="s">
        <v>32</v>
      </c>
    </row>
    <row r="6" spans="1:6" ht="12.75">
      <c r="A6" s="73"/>
      <c r="B6" s="76"/>
      <c r="C6" s="70"/>
      <c r="D6" s="70"/>
      <c r="E6" s="70"/>
      <c r="F6" s="70"/>
    </row>
    <row r="7" spans="1:6" ht="32.25" customHeight="1" thickBot="1">
      <c r="A7" s="74"/>
      <c r="B7" s="77"/>
      <c r="C7" s="71"/>
      <c r="D7" s="71"/>
      <c r="E7" s="71"/>
      <c r="F7" s="71"/>
    </row>
    <row r="8" spans="1:6" ht="13.5" thickBot="1">
      <c r="A8" s="7">
        <v>1</v>
      </c>
      <c r="B8" s="8">
        <v>2</v>
      </c>
      <c r="C8" s="9">
        <v>3</v>
      </c>
      <c r="D8" s="9">
        <v>4</v>
      </c>
      <c r="E8" s="9">
        <v>5</v>
      </c>
      <c r="F8" s="10">
        <v>6</v>
      </c>
    </row>
    <row r="9" spans="1:6" ht="14.25">
      <c r="A9" s="11" t="s">
        <v>33</v>
      </c>
      <c r="B9" s="12" t="s">
        <v>1</v>
      </c>
      <c r="C9" s="13">
        <v>220221</v>
      </c>
      <c r="D9" s="14">
        <v>248155</v>
      </c>
      <c r="E9" s="15">
        <f aca="true" t="shared" si="0" ref="E9:E19">D9/(C9/100)</f>
        <v>112.68453053977595</v>
      </c>
      <c r="F9" s="16">
        <f aca="true" t="shared" si="1" ref="F9:F31">D9-C9</f>
        <v>27934</v>
      </c>
    </row>
    <row r="10" spans="1:6" ht="14.25">
      <c r="A10" s="11" t="s">
        <v>26</v>
      </c>
      <c r="B10" s="12" t="s">
        <v>27</v>
      </c>
      <c r="C10" s="17">
        <v>12379</v>
      </c>
      <c r="D10" s="14">
        <v>10845</v>
      </c>
      <c r="E10" s="15">
        <f t="shared" si="0"/>
        <v>87.60804588415866</v>
      </c>
      <c r="F10" s="16">
        <f t="shared" si="1"/>
        <v>-1534</v>
      </c>
    </row>
    <row r="11" spans="1:6" ht="14.25">
      <c r="A11" s="11" t="s">
        <v>34</v>
      </c>
      <c r="B11" s="12" t="s">
        <v>2</v>
      </c>
      <c r="C11" s="13">
        <f>C12+C13+C14</f>
        <v>8623</v>
      </c>
      <c r="D11" s="13">
        <f>D12+D13+D14</f>
        <v>7960</v>
      </c>
      <c r="E11" s="15">
        <f t="shared" si="0"/>
        <v>92.31126058216398</v>
      </c>
      <c r="F11" s="16">
        <f t="shared" si="1"/>
        <v>-663</v>
      </c>
    </row>
    <row r="12" spans="1:6" ht="26.25">
      <c r="A12" s="18" t="s">
        <v>3</v>
      </c>
      <c r="B12" s="19" t="s">
        <v>4</v>
      </c>
      <c r="C12" s="20">
        <v>8379</v>
      </c>
      <c r="D12" s="21">
        <v>7782</v>
      </c>
      <c r="E12" s="22">
        <f t="shared" si="0"/>
        <v>92.875044754744</v>
      </c>
      <c r="F12" s="23">
        <f t="shared" si="1"/>
        <v>-597</v>
      </c>
    </row>
    <row r="13" spans="1:6" ht="15">
      <c r="A13" s="24" t="s">
        <v>5</v>
      </c>
      <c r="B13" s="25" t="s">
        <v>6</v>
      </c>
      <c r="C13" s="26">
        <v>241</v>
      </c>
      <c r="D13" s="27">
        <v>166</v>
      </c>
      <c r="E13" s="22">
        <f t="shared" si="0"/>
        <v>68.87966804979253</v>
      </c>
      <c r="F13" s="23">
        <f t="shared" si="1"/>
        <v>-75</v>
      </c>
    </row>
    <row r="14" spans="1:6" ht="26.25">
      <c r="A14" s="24" t="s">
        <v>59</v>
      </c>
      <c r="B14" s="28" t="s">
        <v>60</v>
      </c>
      <c r="C14" s="26">
        <v>3</v>
      </c>
      <c r="D14" s="27">
        <v>12</v>
      </c>
      <c r="E14" s="22">
        <f t="shared" si="0"/>
        <v>400</v>
      </c>
      <c r="F14" s="23">
        <f>D14-C14</f>
        <v>9</v>
      </c>
    </row>
    <row r="15" spans="1:6" ht="14.25">
      <c r="A15" s="11" t="s">
        <v>35</v>
      </c>
      <c r="B15" s="12" t="s">
        <v>36</v>
      </c>
      <c r="C15" s="13">
        <f>C16+C17+C18</f>
        <v>39138</v>
      </c>
      <c r="D15" s="14">
        <f>D16+D17+D18</f>
        <v>39372</v>
      </c>
      <c r="E15" s="15">
        <f t="shared" si="0"/>
        <v>100.59788440901426</v>
      </c>
      <c r="F15" s="16">
        <f t="shared" si="1"/>
        <v>234</v>
      </c>
    </row>
    <row r="16" spans="1:6" ht="15">
      <c r="A16" s="29" t="s">
        <v>37</v>
      </c>
      <c r="B16" s="25" t="s">
        <v>38</v>
      </c>
      <c r="C16" s="30">
        <v>11806</v>
      </c>
      <c r="D16" s="21">
        <v>12040</v>
      </c>
      <c r="E16" s="22">
        <f t="shared" si="0"/>
        <v>101.98204302896832</v>
      </c>
      <c r="F16" s="23">
        <f t="shared" si="1"/>
        <v>234</v>
      </c>
    </row>
    <row r="17" spans="1:6" ht="15">
      <c r="A17" s="24" t="s">
        <v>39</v>
      </c>
      <c r="B17" s="25" t="s">
        <v>40</v>
      </c>
      <c r="C17" s="30">
        <v>17691</v>
      </c>
      <c r="D17" s="30">
        <v>17691</v>
      </c>
      <c r="E17" s="22">
        <f t="shared" si="0"/>
        <v>100</v>
      </c>
      <c r="F17" s="23">
        <f t="shared" si="1"/>
        <v>0</v>
      </c>
    </row>
    <row r="18" spans="1:6" ht="15">
      <c r="A18" s="24" t="s">
        <v>41</v>
      </c>
      <c r="B18" s="25" t="s">
        <v>42</v>
      </c>
      <c r="C18" s="30">
        <v>9641</v>
      </c>
      <c r="D18" s="30">
        <v>9641</v>
      </c>
      <c r="E18" s="22">
        <f t="shared" si="0"/>
        <v>100</v>
      </c>
      <c r="F18" s="23">
        <f t="shared" si="1"/>
        <v>0</v>
      </c>
    </row>
    <row r="19" spans="1:7" ht="14.25">
      <c r="A19" s="11" t="s">
        <v>43</v>
      </c>
      <c r="B19" s="12" t="s">
        <v>7</v>
      </c>
      <c r="C19" s="13">
        <v>2547</v>
      </c>
      <c r="D19" s="14">
        <v>2952</v>
      </c>
      <c r="E19" s="15">
        <f t="shared" si="0"/>
        <v>115.90106007067138</v>
      </c>
      <c r="F19" s="16">
        <f t="shared" si="1"/>
        <v>405</v>
      </c>
      <c r="G19" s="2"/>
    </row>
    <row r="20" spans="1:6" ht="38.25">
      <c r="A20" s="11" t="s">
        <v>44</v>
      </c>
      <c r="B20" s="31" t="s">
        <v>8</v>
      </c>
      <c r="C20" s="32">
        <v>0</v>
      </c>
      <c r="D20" s="33">
        <v>0</v>
      </c>
      <c r="E20" s="22"/>
      <c r="F20" s="16">
        <f t="shared" si="1"/>
        <v>0</v>
      </c>
    </row>
    <row r="21" spans="1:6" ht="38.25">
      <c r="A21" s="34" t="s">
        <v>45</v>
      </c>
      <c r="B21" s="35" t="s">
        <v>9</v>
      </c>
      <c r="C21" s="36">
        <f>C22+C23</f>
        <v>11420</v>
      </c>
      <c r="D21" s="36">
        <f>D22+D23</f>
        <v>11550</v>
      </c>
      <c r="E21" s="37">
        <f aca="true" t="shared" si="2" ref="E21:E30">D21/(C21/100)</f>
        <v>101.13835376532398</v>
      </c>
      <c r="F21" s="16">
        <f>D21-C21</f>
        <v>130</v>
      </c>
    </row>
    <row r="22" spans="1:6" ht="15">
      <c r="A22" s="24" t="s">
        <v>10</v>
      </c>
      <c r="B22" s="28" t="s">
        <v>11</v>
      </c>
      <c r="C22" s="38">
        <v>11000</v>
      </c>
      <c r="D22" s="27">
        <v>11000</v>
      </c>
      <c r="E22" s="39">
        <f t="shared" si="2"/>
        <v>100</v>
      </c>
      <c r="F22" s="40">
        <f t="shared" si="1"/>
        <v>0</v>
      </c>
    </row>
    <row r="23" spans="1:6" ht="26.25">
      <c r="A23" s="24" t="s">
        <v>12</v>
      </c>
      <c r="B23" s="28" t="s">
        <v>13</v>
      </c>
      <c r="C23" s="41">
        <v>420</v>
      </c>
      <c r="D23" s="21">
        <v>550</v>
      </c>
      <c r="E23" s="22">
        <f t="shared" si="2"/>
        <v>130.95238095238093</v>
      </c>
      <c r="F23" s="23">
        <f t="shared" si="1"/>
        <v>130</v>
      </c>
    </row>
    <row r="24" spans="1:6" ht="31.5" customHeight="1">
      <c r="A24" s="11" t="s">
        <v>28</v>
      </c>
      <c r="B24" s="42" t="s">
        <v>46</v>
      </c>
      <c r="C24" s="43">
        <v>7</v>
      </c>
      <c r="D24" s="14">
        <v>37</v>
      </c>
      <c r="E24" s="15">
        <f t="shared" si="2"/>
        <v>528.5714285714286</v>
      </c>
      <c r="F24" s="16">
        <f t="shared" si="1"/>
        <v>30</v>
      </c>
    </row>
    <row r="25" spans="1:6" ht="25.5">
      <c r="A25" s="11" t="s">
        <v>14</v>
      </c>
      <c r="B25" s="42" t="s">
        <v>15</v>
      </c>
      <c r="C25" s="13">
        <v>473</v>
      </c>
      <c r="D25" s="14">
        <v>394</v>
      </c>
      <c r="E25" s="15">
        <f t="shared" si="2"/>
        <v>83.29809725158562</v>
      </c>
      <c r="F25" s="16">
        <f t="shared" si="1"/>
        <v>-79</v>
      </c>
    </row>
    <row r="26" spans="1:6" ht="25.5">
      <c r="A26" s="11" t="s">
        <v>47</v>
      </c>
      <c r="B26" s="44" t="s">
        <v>16</v>
      </c>
      <c r="C26" s="45">
        <v>1360</v>
      </c>
      <c r="D26" s="46">
        <v>813</v>
      </c>
      <c r="E26" s="15">
        <f t="shared" si="2"/>
        <v>59.779411764705884</v>
      </c>
      <c r="F26" s="16">
        <f t="shared" si="1"/>
        <v>-547</v>
      </c>
    </row>
    <row r="27" spans="1:6" ht="14.25">
      <c r="A27" s="47" t="s">
        <v>48</v>
      </c>
      <c r="B27" s="48" t="s">
        <v>17</v>
      </c>
      <c r="C27" s="49">
        <f>C28+C29</f>
        <v>1152</v>
      </c>
      <c r="D27" s="50">
        <f>D28+D29</f>
        <v>2638</v>
      </c>
      <c r="E27" s="15">
        <f t="shared" si="2"/>
        <v>228.99305555555557</v>
      </c>
      <c r="F27" s="16">
        <f t="shared" si="1"/>
        <v>1486</v>
      </c>
    </row>
    <row r="28" spans="1:6" ht="39">
      <c r="A28" s="24" t="s">
        <v>49</v>
      </c>
      <c r="B28" s="28" t="s">
        <v>18</v>
      </c>
      <c r="C28" s="41">
        <v>500</v>
      </c>
      <c r="D28" s="21">
        <v>1860</v>
      </c>
      <c r="E28" s="22">
        <f t="shared" si="2"/>
        <v>372</v>
      </c>
      <c r="F28" s="23">
        <f t="shared" si="1"/>
        <v>1360</v>
      </c>
    </row>
    <row r="29" spans="1:6" ht="15">
      <c r="A29" s="24" t="s">
        <v>19</v>
      </c>
      <c r="B29" s="28" t="s">
        <v>50</v>
      </c>
      <c r="C29" s="41">
        <v>652</v>
      </c>
      <c r="D29" s="21">
        <v>778</v>
      </c>
      <c r="E29" s="22">
        <f t="shared" si="2"/>
        <v>119.32515337423314</v>
      </c>
      <c r="F29" s="23">
        <f t="shared" si="1"/>
        <v>126</v>
      </c>
    </row>
    <row r="30" spans="1:6" ht="14.25">
      <c r="A30" s="11" t="s">
        <v>51</v>
      </c>
      <c r="B30" s="12" t="s">
        <v>20</v>
      </c>
      <c r="C30" s="13">
        <v>560</v>
      </c>
      <c r="D30" s="14">
        <v>471</v>
      </c>
      <c r="E30" s="15">
        <f t="shared" si="2"/>
        <v>84.10714285714286</v>
      </c>
      <c r="F30" s="16">
        <f t="shared" si="1"/>
        <v>-89</v>
      </c>
    </row>
    <row r="31" spans="1:6" ht="17.25" customHeight="1" thickBot="1">
      <c r="A31" s="11" t="s">
        <v>52</v>
      </c>
      <c r="B31" s="12" t="s">
        <v>21</v>
      </c>
      <c r="C31" s="13">
        <v>49</v>
      </c>
      <c r="D31" s="14">
        <v>7</v>
      </c>
      <c r="E31" s="15">
        <f>D31/(C31/100)</f>
        <v>14.285714285714286</v>
      </c>
      <c r="F31" s="16">
        <f t="shared" si="1"/>
        <v>-42</v>
      </c>
    </row>
    <row r="32" spans="1:6" ht="15.75" thickBot="1">
      <c r="A32" s="51"/>
      <c r="B32" s="52" t="s">
        <v>22</v>
      </c>
      <c r="C32" s="53">
        <f>C9+C10+C11+C15+C19+C20+C21+C24+C25+C26+C27+C30+C31</f>
        <v>297929</v>
      </c>
      <c r="D32" s="53">
        <f>D9+D10+D11+D15+D19+D20+D21+D24+D25+D26+D27+D30+D31</f>
        <v>325194</v>
      </c>
      <c r="E32" s="54">
        <f>D32/(C32/100)</f>
        <v>109.15150925220439</v>
      </c>
      <c r="F32" s="55">
        <f>D32-C32</f>
        <v>27265</v>
      </c>
    </row>
    <row r="33" spans="1:6" ht="14.25">
      <c r="A33" s="47" t="s">
        <v>23</v>
      </c>
      <c r="B33" s="56" t="s">
        <v>24</v>
      </c>
      <c r="C33" s="50">
        <f>C34+C35+C36+C37+C38</f>
        <v>925388.4</v>
      </c>
      <c r="D33" s="57">
        <f>D34+D35+D36+D37+D38</f>
        <v>925388.4</v>
      </c>
      <c r="E33" s="58">
        <f aca="true" t="shared" si="3" ref="E33:E38">D33/(C33/100)</f>
        <v>100</v>
      </c>
      <c r="F33" s="16">
        <f aca="true" t="shared" si="4" ref="F33:F39">D33-C33</f>
        <v>0</v>
      </c>
    </row>
    <row r="34" spans="1:6" ht="15">
      <c r="A34" s="24" t="s">
        <v>61</v>
      </c>
      <c r="B34" s="28" t="s">
        <v>53</v>
      </c>
      <c r="C34" s="59">
        <v>179840.7</v>
      </c>
      <c r="D34" s="59">
        <v>179840.7</v>
      </c>
      <c r="E34" s="22">
        <f t="shared" si="3"/>
        <v>100</v>
      </c>
      <c r="F34" s="60">
        <f t="shared" si="4"/>
        <v>0</v>
      </c>
    </row>
    <row r="35" spans="1:6" ht="12.75" customHeight="1">
      <c r="A35" s="24" t="s">
        <v>62</v>
      </c>
      <c r="B35" s="61" t="s">
        <v>29</v>
      </c>
      <c r="C35" s="59">
        <v>134142.7</v>
      </c>
      <c r="D35" s="59">
        <v>134142.7</v>
      </c>
      <c r="E35" s="22">
        <f t="shared" si="3"/>
        <v>100</v>
      </c>
      <c r="F35" s="23">
        <f t="shared" si="4"/>
        <v>0</v>
      </c>
    </row>
    <row r="36" spans="1:6" ht="15">
      <c r="A36" s="24" t="s">
        <v>63</v>
      </c>
      <c r="B36" s="61" t="s">
        <v>54</v>
      </c>
      <c r="C36" s="62">
        <v>499196</v>
      </c>
      <c r="D36" s="62">
        <v>499196</v>
      </c>
      <c r="E36" s="22">
        <f t="shared" si="3"/>
        <v>100</v>
      </c>
      <c r="F36" s="23">
        <f t="shared" si="4"/>
        <v>0</v>
      </c>
    </row>
    <row r="37" spans="1:6" ht="15">
      <c r="A37" s="24" t="s">
        <v>64</v>
      </c>
      <c r="B37" s="61" t="s">
        <v>55</v>
      </c>
      <c r="C37" s="62">
        <v>59681</v>
      </c>
      <c r="D37" s="62">
        <v>59681</v>
      </c>
      <c r="E37" s="22">
        <f t="shared" si="3"/>
        <v>100.00000000000001</v>
      </c>
      <c r="F37" s="23">
        <f t="shared" si="4"/>
        <v>0</v>
      </c>
    </row>
    <row r="38" spans="1:6" ht="15.75" thickBot="1">
      <c r="A38" s="24" t="s">
        <v>56</v>
      </c>
      <c r="B38" s="61" t="s">
        <v>30</v>
      </c>
      <c r="C38" s="62">
        <v>52528</v>
      </c>
      <c r="D38" s="62">
        <v>52528</v>
      </c>
      <c r="E38" s="22">
        <f t="shared" si="3"/>
        <v>100</v>
      </c>
      <c r="F38" s="23">
        <f t="shared" si="4"/>
        <v>0</v>
      </c>
    </row>
    <row r="39" spans="1:6" ht="15" thickBot="1">
      <c r="A39" s="63"/>
      <c r="B39" s="64" t="s">
        <v>25</v>
      </c>
      <c r="C39" s="55">
        <f>C32+C33</f>
        <v>1223317.4</v>
      </c>
      <c r="D39" s="65">
        <f>D32+D33</f>
        <v>1250582.4</v>
      </c>
      <c r="E39" s="54">
        <f>D39/(C39/100)</f>
        <v>102.22877562274518</v>
      </c>
      <c r="F39" s="66">
        <f t="shared" si="4"/>
        <v>27265</v>
      </c>
    </row>
    <row r="40" ht="13.5" customHeight="1"/>
  </sheetData>
  <sheetProtection/>
  <mergeCells count="8">
    <mergeCell ref="A1:F1"/>
    <mergeCell ref="A2:F2"/>
    <mergeCell ref="C5:C7"/>
    <mergeCell ref="D5:D7"/>
    <mergeCell ref="E5:E7"/>
    <mergeCell ref="F5:F7"/>
    <mergeCell ref="A5:A7"/>
    <mergeCell ref="B5:B7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Доходы</dc:creator>
  <cp:keywords/>
  <dc:description/>
  <cp:lastModifiedBy>Admin</cp:lastModifiedBy>
  <cp:lastPrinted>2020-11-16T07:40:25Z</cp:lastPrinted>
  <dcterms:created xsi:type="dcterms:W3CDTF">2014-11-20T07:23:27Z</dcterms:created>
  <dcterms:modified xsi:type="dcterms:W3CDTF">2020-11-16T07:41:27Z</dcterms:modified>
  <cp:category/>
  <cp:version/>
  <cp:contentType/>
  <cp:contentStatus/>
</cp:coreProperties>
</file>